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<sst xmlns="http://schemas.openxmlformats.org/spreadsheetml/2006/main" count="68" uniqueCount="42">
  <si>
    <t>X</t>
  </si>
  <si>
    <t>Opening Area Square Feet</t>
  </si>
  <si>
    <t>Frame Area Square Feet</t>
  </si>
  <si>
    <t>Minimum Frame Size: 25 1/2" x 42"</t>
  </si>
  <si>
    <t>Minimum Frame Size: 22 3/4" x 42"</t>
  </si>
  <si>
    <t>Minimum Height and Width Opening: 15"</t>
  </si>
  <si>
    <t>Minimum Frame Size: 27 3/8" x 42"</t>
  </si>
  <si>
    <t>750 Casement w/ Split Arm &amp; 10" Hinge/Track</t>
  </si>
  <si>
    <t>750 Casement w/ Egress 13 1/2" Arm &amp; 10" Egress Hinge</t>
  </si>
  <si>
    <t>910 Casement w/ Mini Dual Arm &amp; Standard Hinge</t>
  </si>
  <si>
    <t>910 Casement w/ Dual Arm &amp; Standard Hinge</t>
  </si>
  <si>
    <t>910 Casement w/ Mini Dual Arm &amp; 10" Hinge/Track</t>
  </si>
  <si>
    <t>910 Casement w/ Dual Arm &amp; 10" Hinge/Track</t>
  </si>
  <si>
    <t>Egress Calculator</t>
  </si>
  <si>
    <t>Frame width of 22.8" required for 15" clear opening</t>
  </si>
  <si>
    <t>Frame height of 20.4" required 15" clear opening</t>
  </si>
  <si>
    <t xml:space="preserve">Frame width of 37" required for 15" clear opening. </t>
  </si>
  <si>
    <t xml:space="preserve">Frame height of 19.2" required for 15" clear opening </t>
  </si>
  <si>
    <t>Frame width of 19.2" required for 15" clear opening</t>
  </si>
  <si>
    <t xml:space="preserve">Frame height of 41.8" required for 15" clear opening </t>
  </si>
  <si>
    <t>Frame width of 27.25" required for 15" clear opening</t>
  </si>
  <si>
    <t xml:space="preserve">Frame height of 20.4" required for 15" clear opening </t>
  </si>
  <si>
    <t>Frame width of 22" required for 15" clear opening</t>
  </si>
  <si>
    <t>Frame height of 20.3" required 15" clear opening</t>
  </si>
  <si>
    <t>Frame width of 41.7" required for 15" clear opening</t>
  </si>
  <si>
    <t>Frame height of 19.5" required 15" clear opening</t>
  </si>
  <si>
    <t>Frame width of 19.1" required for 15" clear opening</t>
  </si>
  <si>
    <t>Frame height of 20.6" required 15" clear opening</t>
  </si>
  <si>
    <t>Frame Width</t>
  </si>
  <si>
    <t>Frame Height</t>
  </si>
  <si>
    <t xml:space="preserve">Width Clear Opening </t>
  </si>
  <si>
    <t>Height Clear Opening</t>
  </si>
  <si>
    <t xml:space="preserve">CDN Building Code Egress - Minimum 15" of clear width and height and a total of 3.8 sq. ft. of unobstructed opening </t>
  </si>
  <si>
    <t>Alpha 325 Double Slider</t>
  </si>
  <si>
    <t xml:space="preserve">Alpha Slider </t>
  </si>
  <si>
    <t xml:space="preserve">Alpha Single Hung </t>
  </si>
  <si>
    <t xml:space="preserve">Omega / Hybridex Casement </t>
  </si>
  <si>
    <t>Omega / Hybridex Casement w/ Egress hardware</t>
  </si>
  <si>
    <t xml:space="preserve">Omega Monoframe Casement </t>
  </si>
  <si>
    <t>Omega Monoframe Casement w/ Egress hardware</t>
  </si>
  <si>
    <t>Vivacé Tilt Turn</t>
  </si>
  <si>
    <t>In-swing Basement Hopper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</si>
</sst>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#\ ?/8"/>
    <numFmt numFmtId="166" formatCode="0.000"/>
    <numFmt numFmtId="167" formatCode="#\ ?/4"/>
    <numFmt numFmtId="168" formatCode="0.0000"/>
    <numFmt numFmtId="169" formatCode="0.0000000000"/>
    <numFmt numFmtId="170" formatCode="0.00000"/>
    <numFmt numFmtId="171" formatCode="0.0"/>
    <numFmt numFmtId="172" formatCode="0.00000000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sz val="16"/>
      <name val="Century Gothic"/>
      <family val="2"/>
    </font>
    <font>
      <sz val="36"/>
      <name val="Century Gothic"/>
      <family val="2"/>
    </font>
    <font>
      <sz val="12"/>
      <name val="Century Gothic"/>
      <family val="2"/>
    </font>
    <font>
      <sz val="18"/>
      <name val="Arial"/>
      <family val="2"/>
    </font>
    <font>
      <sz val="12.5"/>
      <name val="Century Gothic"/>
      <family val="2"/>
    </font>
    <font>
      <sz val="18"/>
      <name val="Century Gothic"/>
      <family val="2"/>
    </font>
    <font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/>
      <protection/>
    </xf>
    <xf numFmtId="2" fontId="12" fillId="0" borderId="14" xfId="0" applyNumberFormat="1" applyFont="1" applyFill="1" applyBorder="1" applyAlignment="1" applyProtection="1">
      <alignment horizontal="center" vertical="center"/>
      <protection locked="0"/>
    </xf>
    <xf numFmtId="2" fontId="12" fillId="0" borderId="15" xfId="0" applyNumberFormat="1" applyFont="1" applyFill="1" applyBorder="1" applyAlignment="1" applyProtection="1">
      <alignment horizontal="center" vertical="center"/>
      <protection locked="0"/>
    </xf>
    <xf numFmtId="2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2" fontId="12" fillId="0" borderId="19" xfId="0" applyNumberFormat="1" applyFont="1" applyFill="1" applyBorder="1" applyAlignment="1" applyProtection="1">
      <alignment horizontal="center" vertical="center"/>
      <protection locked="0"/>
    </xf>
    <xf numFmtId="2" fontId="12" fillId="0" borderId="16" xfId="0" applyNumberFormat="1" applyFont="1" applyFill="1" applyBorder="1" applyAlignment="1" applyProtection="1">
      <alignment horizontal="center" vertical="center"/>
      <protection locked="0"/>
    </xf>
    <xf numFmtId="2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166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166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166" fontId="12" fillId="0" borderId="11" xfId="0" applyNumberFormat="1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66" fontId="12" fillId="0" borderId="24" xfId="0" applyNumberFormat="1" applyFont="1" applyFill="1" applyBorder="1" applyAlignment="1" applyProtection="1">
      <alignment horizontal="center" vertical="center"/>
      <protection/>
    </xf>
    <xf numFmtId="2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166" fontId="12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2" fontId="12" fillId="34" borderId="18" xfId="0" applyNumberFormat="1" applyFont="1" applyFill="1" applyBorder="1" applyAlignment="1" applyProtection="1">
      <alignment horizontal="center" vertical="center"/>
      <protection locked="0"/>
    </xf>
    <xf numFmtId="2" fontId="12" fillId="34" borderId="19" xfId="0" applyNumberFormat="1" applyFont="1" applyFill="1" applyBorder="1" applyAlignment="1" applyProtection="1">
      <alignment horizontal="center" vertical="center"/>
      <protection locked="0"/>
    </xf>
    <xf numFmtId="2" fontId="12" fillId="34" borderId="28" xfId="0" applyNumberFormat="1" applyFont="1" applyFill="1" applyBorder="1" applyAlignment="1" applyProtection="1">
      <alignment horizontal="center" vertical="center"/>
      <protection locked="0"/>
    </xf>
    <xf numFmtId="2" fontId="12" fillId="34" borderId="11" xfId="0" applyNumberFormat="1" applyFont="1" applyFill="1" applyBorder="1" applyAlignment="1" applyProtection="1">
      <alignment horizontal="center" vertical="center"/>
      <protection locked="0"/>
    </xf>
    <xf numFmtId="2" fontId="12" fillId="34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247650</xdr:rowOff>
    </xdr:from>
    <xdr:to>
      <xdr:col>7</xdr:col>
      <xdr:colOff>0</xdr:colOff>
      <xdr:row>2</xdr:row>
      <xdr:rowOff>371475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058400" y="14097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15"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10058400" y="1971675"/>
          <a:ext cx="0" cy="298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0</xdr:colOff>
      <xdr:row>6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0058400" y="25622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Opening Area 3.8 sq. feet</a:t>
          </a:r>
        </a:p>
      </xdr:txBody>
    </xdr:sp>
    <xdr:clientData/>
  </xdr:twoCellAnchor>
  <xdr:twoCellAnchor>
    <xdr:from>
      <xdr:col>7</xdr:col>
      <xdr:colOff>0</xdr:colOff>
      <xdr:row>5</xdr:row>
      <xdr:rowOff>142875</xdr:rowOff>
    </xdr:from>
    <xdr:to>
      <xdr:col>7</xdr:col>
      <xdr:colOff>0</xdr:colOff>
      <xdr:row>5</xdr:row>
      <xdr:rowOff>238125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0058400" y="26193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36.5"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3438525</xdr:colOff>
      <xdr:row>0</xdr:row>
      <xdr:rowOff>942975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381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45</xdr:row>
      <xdr:rowOff>57150</xdr:rowOff>
    </xdr:to>
    <xdr:sp>
      <xdr:nvSpPr>
        <xdr:cNvPr id="6" name="Line 5"/>
        <xdr:cNvSpPr>
          <a:spLocks/>
        </xdr:cNvSpPr>
      </xdr:nvSpPr>
      <xdr:spPr>
        <a:xfrm>
          <a:off x="100584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142875</xdr:rowOff>
    </xdr:to>
    <xdr:sp>
      <xdr:nvSpPr>
        <xdr:cNvPr id="7" name="Text Box 47"/>
        <xdr:cNvSpPr txBox="1">
          <a:spLocks noChangeArrowheads="1"/>
        </xdr:cNvSpPr>
      </xdr:nvSpPr>
      <xdr:spPr>
        <a:xfrm>
          <a:off x="10058400" y="4200525"/>
          <a:ext cx="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Opening Area 3.8 sq. feet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91.140625" style="10" customWidth="1"/>
    <col min="2" max="2" width="9.57421875" style="12" customWidth="1"/>
    <col min="3" max="3" width="3.140625" style="12" customWidth="1"/>
    <col min="4" max="4" width="11.28125" style="12" customWidth="1"/>
    <col min="5" max="5" width="10.8515625" style="12" customWidth="1"/>
    <col min="6" max="6" width="10.7109375" style="12" customWidth="1"/>
    <col min="7" max="7" width="14.140625" style="12" customWidth="1"/>
    <col min="8" max="8" width="14.00390625" style="1" hidden="1" customWidth="1"/>
    <col min="9" max="9" width="12.57421875" style="11" customWidth="1"/>
    <col min="10" max="16384" width="9.140625" style="11" customWidth="1"/>
  </cols>
  <sheetData>
    <row r="1" ht="75.75" customHeight="1">
      <c r="B1" s="45" t="s">
        <v>13</v>
      </c>
    </row>
    <row r="2" ht="15.75" customHeight="1" thickBot="1">
      <c r="G2" s="57"/>
    </row>
    <row r="3" spans="1:8" ht="63.75" customHeight="1" thickBot="1" thickTop="1">
      <c r="A3" s="9" t="s">
        <v>32</v>
      </c>
      <c r="B3" s="46" t="s">
        <v>28</v>
      </c>
      <c r="C3" s="47"/>
      <c r="D3" s="8" t="s">
        <v>29</v>
      </c>
      <c r="E3" s="8" t="s">
        <v>30</v>
      </c>
      <c r="F3" s="8" t="s">
        <v>31</v>
      </c>
      <c r="G3" s="48" t="s">
        <v>1</v>
      </c>
      <c r="H3" s="6" t="s">
        <v>2</v>
      </c>
    </row>
    <row r="4" spans="1:10" ht="21" thickBot="1" thickTop="1">
      <c r="A4" s="55" t="s">
        <v>34</v>
      </c>
      <c r="B4" s="58">
        <v>37</v>
      </c>
      <c r="C4" s="24" t="s">
        <v>0</v>
      </c>
      <c r="D4" s="59">
        <v>19.2</v>
      </c>
      <c r="E4" s="32">
        <f>B4/2-3.45855</f>
        <v>15.041450000000001</v>
      </c>
      <c r="F4" s="32">
        <f>D4-(4.1902)</f>
        <v>15.009799999999998</v>
      </c>
      <c r="G4" s="49">
        <f>E4*F4/144</f>
        <v>1.5678413625694445</v>
      </c>
      <c r="H4" s="3" t="e">
        <f>(#REF!*#REF!)/144</f>
        <v>#REF!</v>
      </c>
      <c r="I4" s="13"/>
      <c r="J4" s="13"/>
    </row>
    <row r="5" spans="1:10" ht="18.75" thickTop="1">
      <c r="A5" s="15" t="s">
        <v>16</v>
      </c>
      <c r="B5" s="16"/>
      <c r="C5" s="17"/>
      <c r="D5" s="17"/>
      <c r="E5" s="33"/>
      <c r="F5" s="33"/>
      <c r="G5" s="34"/>
      <c r="H5" s="4"/>
      <c r="I5" s="13"/>
      <c r="J5" s="13"/>
    </row>
    <row r="6" spans="1:10" ht="18.75" thickBot="1">
      <c r="A6" s="29" t="s">
        <v>17</v>
      </c>
      <c r="B6" s="18"/>
      <c r="C6" s="19"/>
      <c r="D6" s="19"/>
      <c r="E6" s="35"/>
      <c r="F6" s="35"/>
      <c r="G6" s="36"/>
      <c r="H6" s="4"/>
      <c r="I6" s="13"/>
      <c r="J6" s="13"/>
    </row>
    <row r="7" spans="1:10" ht="21" thickBot="1" thickTop="1">
      <c r="A7" s="55" t="s">
        <v>35</v>
      </c>
      <c r="B7" s="58">
        <v>19.2</v>
      </c>
      <c r="C7" s="24" t="s">
        <v>0</v>
      </c>
      <c r="D7" s="59">
        <v>41.8</v>
      </c>
      <c r="E7" s="32">
        <f>B7-4.1902</f>
        <v>15.009799999999998</v>
      </c>
      <c r="F7" s="32">
        <f>D7/2-8.4184+2.543</f>
        <v>15.0246</v>
      </c>
      <c r="G7" s="49">
        <f>E7*F7/144</f>
        <v>1.5660850074999997</v>
      </c>
      <c r="H7" s="4"/>
      <c r="I7" s="13"/>
      <c r="J7" s="13"/>
    </row>
    <row r="8" spans="1:10" ht="18.75" thickTop="1">
      <c r="A8" s="15" t="s">
        <v>18</v>
      </c>
      <c r="B8" s="37"/>
      <c r="C8" s="17"/>
      <c r="D8" s="17"/>
      <c r="E8" s="33"/>
      <c r="F8" s="33"/>
      <c r="G8" s="34"/>
      <c r="H8" s="4"/>
      <c r="I8" s="13"/>
      <c r="J8" s="13"/>
    </row>
    <row r="9" spans="1:10" ht="18.75" thickBot="1">
      <c r="A9" s="29" t="s">
        <v>19</v>
      </c>
      <c r="B9" s="38"/>
      <c r="C9" s="19"/>
      <c r="D9" s="19"/>
      <c r="E9" s="35"/>
      <c r="F9" s="35"/>
      <c r="G9" s="36"/>
      <c r="H9" s="4"/>
      <c r="I9" s="13"/>
      <c r="J9" s="13"/>
    </row>
    <row r="10" spans="1:10" ht="21" thickBot="1" thickTop="1">
      <c r="A10" s="56" t="s">
        <v>36</v>
      </c>
      <c r="B10" s="58">
        <v>27.25</v>
      </c>
      <c r="C10" s="24" t="s">
        <v>0</v>
      </c>
      <c r="D10" s="59">
        <v>20.4</v>
      </c>
      <c r="E10" s="32">
        <f>B10-12.25</f>
        <v>15</v>
      </c>
      <c r="F10" s="32">
        <f>D10-5.338</f>
        <v>15.061999999999998</v>
      </c>
      <c r="G10" s="49">
        <f>E10*F10/144</f>
        <v>1.568958333333333</v>
      </c>
      <c r="H10" s="4"/>
      <c r="I10" s="13"/>
      <c r="J10" s="13"/>
    </row>
    <row r="11" spans="1:10" ht="18.75" thickTop="1">
      <c r="A11" s="15" t="s">
        <v>20</v>
      </c>
      <c r="B11" s="21"/>
      <c r="C11" s="17"/>
      <c r="D11" s="22"/>
      <c r="E11" s="39"/>
      <c r="F11" s="39"/>
      <c r="G11" s="34"/>
      <c r="H11" s="4"/>
      <c r="I11" s="13"/>
      <c r="J11" s="13"/>
    </row>
    <row r="12" spans="1:10" ht="18.75" thickBot="1">
      <c r="A12" s="29" t="s">
        <v>21</v>
      </c>
      <c r="B12" s="23"/>
      <c r="C12" s="24"/>
      <c r="D12" s="25"/>
      <c r="E12" s="32"/>
      <c r="F12" s="32"/>
      <c r="G12" s="40"/>
      <c r="H12" s="4"/>
      <c r="I12" s="13"/>
      <c r="J12" s="13"/>
    </row>
    <row r="13" spans="1:8" ht="21.75" customHeight="1" thickBot="1" thickTop="1">
      <c r="A13" s="55" t="s">
        <v>37</v>
      </c>
      <c r="B13" s="60">
        <v>22.8</v>
      </c>
      <c r="C13" s="51" t="s">
        <v>0</v>
      </c>
      <c r="D13" s="61">
        <v>20.4</v>
      </c>
      <c r="E13" s="41">
        <f>B13-7.753</f>
        <v>15.047</v>
      </c>
      <c r="F13" s="41">
        <f>D13-5.338</f>
        <v>15.061999999999998</v>
      </c>
      <c r="G13" s="53">
        <f>E13*F13/144</f>
        <v>1.5738744027777776</v>
      </c>
      <c r="H13" s="3" t="e">
        <f>(#REF!*#REF!)/144</f>
        <v>#REF!</v>
      </c>
    </row>
    <row r="14" spans="1:8" ht="18.75" thickTop="1">
      <c r="A14" s="15" t="s">
        <v>14</v>
      </c>
      <c r="B14" s="21"/>
      <c r="C14" s="17"/>
      <c r="D14" s="22"/>
      <c r="E14" s="39"/>
      <c r="F14" s="39"/>
      <c r="G14" s="34"/>
      <c r="H14" s="4"/>
    </row>
    <row r="15" spans="1:11" ht="18.75" thickBot="1">
      <c r="A15" s="29" t="s">
        <v>21</v>
      </c>
      <c r="B15" s="26"/>
      <c r="C15" s="19"/>
      <c r="D15" s="27"/>
      <c r="E15" s="42"/>
      <c r="F15" s="42"/>
      <c r="G15" s="36"/>
      <c r="H15" s="4"/>
      <c r="I15" s="13"/>
      <c r="K15" s="13"/>
    </row>
    <row r="16" spans="1:11" ht="21" thickBot="1" thickTop="1">
      <c r="A16" s="56" t="s">
        <v>38</v>
      </c>
      <c r="B16" s="58">
        <v>27.25</v>
      </c>
      <c r="C16" s="24" t="s">
        <v>0</v>
      </c>
      <c r="D16" s="59">
        <v>20.4</v>
      </c>
      <c r="E16" s="32">
        <f>B16-12.25</f>
        <v>15</v>
      </c>
      <c r="F16" s="32">
        <f>D16-5.34</f>
        <v>15.059999999999999</v>
      </c>
      <c r="G16" s="49">
        <f>E16*F16/144</f>
        <v>1.5687499999999999</v>
      </c>
      <c r="H16" s="4"/>
      <c r="I16" s="13"/>
      <c r="K16" s="13"/>
    </row>
    <row r="17" spans="1:11" ht="18.75" thickTop="1">
      <c r="A17" s="15" t="s">
        <v>20</v>
      </c>
      <c r="B17" s="21"/>
      <c r="C17" s="17"/>
      <c r="D17" s="22"/>
      <c r="E17" s="39"/>
      <c r="F17" s="39"/>
      <c r="G17" s="34"/>
      <c r="H17" s="4"/>
      <c r="I17" s="13"/>
      <c r="K17" s="13"/>
    </row>
    <row r="18" spans="1:11" ht="18.75" thickBot="1">
      <c r="A18" s="29" t="s">
        <v>15</v>
      </c>
      <c r="B18" s="23"/>
      <c r="C18" s="24"/>
      <c r="D18" s="25"/>
      <c r="E18" s="32"/>
      <c r="F18" s="32"/>
      <c r="G18" s="40"/>
      <c r="H18" s="4"/>
      <c r="I18" s="13"/>
      <c r="K18" s="13"/>
    </row>
    <row r="19" spans="1:11" ht="21.75" customHeight="1" hidden="1" thickBot="1" thickTop="1">
      <c r="A19" s="20" t="s">
        <v>7</v>
      </c>
      <c r="B19" s="23">
        <v>25.5</v>
      </c>
      <c r="C19" s="24" t="s">
        <v>0</v>
      </c>
      <c r="D19" s="25">
        <v>42</v>
      </c>
      <c r="E19" s="32">
        <f>B19-10.33</f>
        <v>15.17</v>
      </c>
      <c r="F19" s="32">
        <f>D19-5.338</f>
        <v>36.662</v>
      </c>
      <c r="G19" s="49">
        <f>E19*F19/144</f>
        <v>3.8622398611111115</v>
      </c>
      <c r="H19" s="3">
        <f>(B25*D25)/144</f>
        <v>7.984375</v>
      </c>
      <c r="I19" s="13"/>
      <c r="K19" s="13"/>
    </row>
    <row r="20" spans="1:11" ht="19.5" hidden="1" thickBot="1" thickTop="1">
      <c r="A20" s="15" t="s">
        <v>5</v>
      </c>
      <c r="B20" s="21"/>
      <c r="C20" s="17"/>
      <c r="D20" s="22"/>
      <c r="E20" s="39"/>
      <c r="F20" s="39"/>
      <c r="G20" s="34"/>
      <c r="H20" s="4"/>
      <c r="I20" s="13"/>
      <c r="J20" s="13"/>
      <c r="K20" s="13"/>
    </row>
    <row r="21" spans="1:11" ht="18.75" hidden="1" thickBot="1">
      <c r="A21" s="29" t="s">
        <v>3</v>
      </c>
      <c r="B21" s="23"/>
      <c r="C21" s="24"/>
      <c r="D21" s="25"/>
      <c r="E21" s="32"/>
      <c r="F21" s="32"/>
      <c r="G21" s="40"/>
      <c r="H21" s="4"/>
      <c r="I21" s="13"/>
      <c r="J21" s="13"/>
      <c r="K21" s="13"/>
    </row>
    <row r="22" spans="1:11" ht="21.75" customHeight="1" hidden="1" thickBot="1" thickTop="1">
      <c r="A22" s="14" t="s">
        <v>8</v>
      </c>
      <c r="B22" s="50">
        <v>22.75</v>
      </c>
      <c r="C22" s="51" t="s">
        <v>0</v>
      </c>
      <c r="D22" s="52">
        <v>42</v>
      </c>
      <c r="E22" s="41">
        <f>B22-7.753</f>
        <v>14.997</v>
      </c>
      <c r="F22" s="41">
        <f>D22-5.338</f>
        <v>36.662</v>
      </c>
      <c r="G22" s="53">
        <f>E22*F22/144</f>
        <v>3.8181945416666667</v>
      </c>
      <c r="H22" s="3">
        <f>(B28*D28)/144</f>
        <v>7.985833333333334</v>
      </c>
      <c r="I22" s="13"/>
      <c r="J22" s="13"/>
      <c r="K22" s="13"/>
    </row>
    <row r="23" spans="1:11" ht="19.5" hidden="1" thickBot="1" thickTop="1">
      <c r="A23" s="15" t="s">
        <v>5</v>
      </c>
      <c r="B23" s="21"/>
      <c r="C23" s="17"/>
      <c r="D23" s="22"/>
      <c r="E23" s="39"/>
      <c r="F23" s="39"/>
      <c r="G23" s="34"/>
      <c r="H23" s="4"/>
      <c r="I23" s="13"/>
      <c r="J23" s="13"/>
      <c r="K23" s="13"/>
    </row>
    <row r="24" spans="1:11" ht="18.75" hidden="1" thickBot="1">
      <c r="A24" s="30" t="s">
        <v>4</v>
      </c>
      <c r="B24" s="26"/>
      <c r="C24" s="19"/>
      <c r="D24" s="27"/>
      <c r="E24" s="42"/>
      <c r="F24" s="42"/>
      <c r="G24" s="36"/>
      <c r="H24" s="4"/>
      <c r="I24" s="13"/>
      <c r="J24" s="13"/>
      <c r="K24" s="13"/>
    </row>
    <row r="25" spans="1:11" ht="25.5" hidden="1" thickBot="1" thickTop="1">
      <c r="A25" s="14" t="s">
        <v>9</v>
      </c>
      <c r="B25" s="23">
        <v>27.375</v>
      </c>
      <c r="C25" s="24" t="s">
        <v>0</v>
      </c>
      <c r="D25" s="25">
        <v>42</v>
      </c>
      <c r="E25" s="32">
        <f>B25-(9.665+2.688)</f>
        <v>15.022</v>
      </c>
      <c r="F25" s="32">
        <f>D25-(2.6885*2)</f>
        <v>36.623</v>
      </c>
      <c r="G25" s="49">
        <f>E25*F25/144</f>
        <v>3.820491013888889</v>
      </c>
      <c r="H25" s="4"/>
      <c r="I25" s="13"/>
      <c r="J25" s="13"/>
      <c r="K25" s="13"/>
    </row>
    <row r="26" spans="1:11" ht="19.5" hidden="1" thickBot="1" thickTop="1">
      <c r="A26" s="15" t="s">
        <v>5</v>
      </c>
      <c r="B26" s="21"/>
      <c r="C26" s="17"/>
      <c r="D26" s="22"/>
      <c r="E26" s="39"/>
      <c r="F26" s="39"/>
      <c r="G26" s="34"/>
      <c r="H26" s="4"/>
      <c r="I26" s="13"/>
      <c r="J26" s="13"/>
      <c r="K26" s="13"/>
    </row>
    <row r="27" spans="1:11" ht="18.75" hidden="1" thickBot="1">
      <c r="A27" s="30" t="s">
        <v>6</v>
      </c>
      <c r="B27" s="26"/>
      <c r="C27" s="19"/>
      <c r="D27" s="27"/>
      <c r="E27" s="42"/>
      <c r="F27" s="42"/>
      <c r="G27" s="36"/>
      <c r="H27" s="4"/>
      <c r="I27" s="13"/>
      <c r="J27" s="13"/>
      <c r="K27" s="13"/>
    </row>
    <row r="28" spans="1:11" ht="25.5" hidden="1" thickBot="1" thickTop="1">
      <c r="A28" s="20" t="s">
        <v>10</v>
      </c>
      <c r="B28" s="23">
        <v>27.38</v>
      </c>
      <c r="C28" s="24" t="s">
        <v>0</v>
      </c>
      <c r="D28" s="25">
        <v>42</v>
      </c>
      <c r="E28" s="32">
        <f>B28-(9.665+2.688)</f>
        <v>15.027</v>
      </c>
      <c r="F28" s="32">
        <f>D28-(2.6885*2)</f>
        <v>36.623</v>
      </c>
      <c r="G28" s="49">
        <f>E28*F28/144</f>
        <v>3.821762645833333</v>
      </c>
      <c r="H28" s="4"/>
      <c r="I28" s="13"/>
      <c r="J28" s="13"/>
      <c r="K28" s="13"/>
    </row>
    <row r="29" spans="1:11" ht="19.5" hidden="1" thickBot="1" thickTop="1">
      <c r="A29" s="15" t="s">
        <v>5</v>
      </c>
      <c r="B29" s="21"/>
      <c r="C29" s="17"/>
      <c r="D29" s="22"/>
      <c r="E29" s="39"/>
      <c r="F29" s="39"/>
      <c r="G29" s="34"/>
      <c r="H29" s="4"/>
      <c r="I29" s="13"/>
      <c r="J29" s="13"/>
      <c r="K29" s="13"/>
    </row>
    <row r="30" spans="1:11" ht="18.75" hidden="1" thickBot="1">
      <c r="A30" s="31" t="s">
        <v>6</v>
      </c>
      <c r="B30" s="26"/>
      <c r="C30" s="19"/>
      <c r="D30" s="27"/>
      <c r="E30" s="42"/>
      <c r="F30" s="42"/>
      <c r="G30" s="36"/>
      <c r="H30" s="4"/>
      <c r="I30" s="13"/>
      <c r="J30" s="13"/>
      <c r="K30" s="13"/>
    </row>
    <row r="31" spans="1:11" ht="25.5" hidden="1" thickBot="1" thickTop="1">
      <c r="A31" s="14" t="s">
        <v>11</v>
      </c>
      <c r="B31" s="23">
        <v>25.5</v>
      </c>
      <c r="C31" s="24" t="s">
        <v>0</v>
      </c>
      <c r="D31" s="25">
        <v>42</v>
      </c>
      <c r="E31" s="32">
        <f>B31-(7.706+2.688)</f>
        <v>15.106</v>
      </c>
      <c r="F31" s="32">
        <f>D31-(2.6885*2)</f>
        <v>36.623</v>
      </c>
      <c r="G31" s="49">
        <f>E31*F31/144</f>
        <v>3.8418544305555553</v>
      </c>
      <c r="H31" s="4"/>
      <c r="I31" s="13"/>
      <c r="J31" s="13"/>
      <c r="K31" s="13"/>
    </row>
    <row r="32" spans="1:11" ht="19.5" hidden="1" thickBot="1" thickTop="1">
      <c r="A32" s="15" t="s">
        <v>5</v>
      </c>
      <c r="B32" s="21"/>
      <c r="C32" s="17"/>
      <c r="D32" s="22"/>
      <c r="E32" s="39"/>
      <c r="F32" s="39"/>
      <c r="G32" s="34"/>
      <c r="H32" s="4"/>
      <c r="I32" s="13"/>
      <c r="J32" s="13"/>
      <c r="K32" s="13"/>
    </row>
    <row r="33" spans="1:11" ht="18.75" hidden="1" thickBot="1">
      <c r="A33" s="30" t="s">
        <v>3</v>
      </c>
      <c r="B33" s="26"/>
      <c r="C33" s="19"/>
      <c r="D33" s="27"/>
      <c r="E33" s="42"/>
      <c r="F33" s="42"/>
      <c r="G33" s="36"/>
      <c r="H33" s="4"/>
      <c r="I33" s="13"/>
      <c r="J33" s="13"/>
      <c r="K33" s="13"/>
    </row>
    <row r="34" spans="1:11" ht="25.5" hidden="1" thickBot="1" thickTop="1">
      <c r="A34" s="20" t="s">
        <v>12</v>
      </c>
      <c r="B34" s="23">
        <v>25.5</v>
      </c>
      <c r="C34" s="24" t="s">
        <v>0</v>
      </c>
      <c r="D34" s="25">
        <v>42</v>
      </c>
      <c r="E34" s="32">
        <f>B34-(7.706+2.688)</f>
        <v>15.106</v>
      </c>
      <c r="F34" s="32">
        <f>D34-(2.6885*2)</f>
        <v>36.623</v>
      </c>
      <c r="G34" s="49">
        <f>E34*F34/144</f>
        <v>3.8418544305555553</v>
      </c>
      <c r="H34" s="4"/>
      <c r="I34" s="13"/>
      <c r="J34" s="13"/>
      <c r="K34" s="13"/>
    </row>
    <row r="35" spans="1:11" ht="19.5" hidden="1" thickBot="1" thickTop="1">
      <c r="A35" s="15" t="s">
        <v>5</v>
      </c>
      <c r="B35" s="21"/>
      <c r="C35" s="17"/>
      <c r="D35" s="22"/>
      <c r="E35" s="39"/>
      <c r="F35" s="39"/>
      <c r="G35" s="34"/>
      <c r="H35" s="4"/>
      <c r="I35" s="13"/>
      <c r="J35" s="13"/>
      <c r="K35" s="13"/>
    </row>
    <row r="36" spans="1:11" ht="18.75" hidden="1" thickBot="1">
      <c r="A36" s="31" t="s">
        <v>3</v>
      </c>
      <c r="B36" s="26"/>
      <c r="C36" s="19"/>
      <c r="D36" s="27"/>
      <c r="E36" s="42"/>
      <c r="F36" s="42"/>
      <c r="G36" s="36"/>
      <c r="H36" s="4"/>
      <c r="I36" s="13"/>
      <c r="J36" s="13"/>
      <c r="K36" s="13"/>
    </row>
    <row r="37" spans="1:11" ht="21" thickBot="1" thickTop="1">
      <c r="A37" s="55" t="s">
        <v>39</v>
      </c>
      <c r="B37" s="60">
        <v>22.8</v>
      </c>
      <c r="C37" s="51" t="s">
        <v>0</v>
      </c>
      <c r="D37" s="61">
        <v>20.4</v>
      </c>
      <c r="E37" s="41">
        <f>B37-7.753</f>
        <v>15.047</v>
      </c>
      <c r="F37" s="41">
        <f>D37-5.338</f>
        <v>15.061999999999998</v>
      </c>
      <c r="G37" s="53">
        <f>E37*F37/144</f>
        <v>1.5738744027777776</v>
      </c>
      <c r="H37" s="4"/>
      <c r="I37" s="13"/>
      <c r="J37" s="13"/>
      <c r="K37" s="13"/>
    </row>
    <row r="38" spans="1:11" ht="18.75" thickTop="1">
      <c r="A38" s="15" t="s">
        <v>14</v>
      </c>
      <c r="B38" s="43"/>
      <c r="C38" s="17"/>
      <c r="D38" s="22"/>
      <c r="E38" s="39"/>
      <c r="F38" s="39"/>
      <c r="G38" s="34"/>
      <c r="H38" s="4"/>
      <c r="I38" s="13"/>
      <c r="J38" s="13"/>
      <c r="K38" s="13"/>
    </row>
    <row r="39" spans="1:11" ht="18.75" thickBot="1">
      <c r="A39" s="29" t="s">
        <v>15</v>
      </c>
      <c r="B39" s="44"/>
      <c r="C39" s="19"/>
      <c r="D39" s="27"/>
      <c r="E39" s="42"/>
      <c r="F39" s="42"/>
      <c r="G39" s="36"/>
      <c r="H39" s="4"/>
      <c r="I39" s="13"/>
      <c r="J39" s="13"/>
      <c r="K39" s="13"/>
    </row>
    <row r="40" spans="1:8" ht="19.5" customHeight="1" thickBot="1" thickTop="1">
      <c r="A40" s="55" t="s">
        <v>40</v>
      </c>
      <c r="B40" s="58">
        <v>22</v>
      </c>
      <c r="C40" s="24" t="s">
        <v>0</v>
      </c>
      <c r="D40" s="59">
        <v>20.3</v>
      </c>
      <c r="E40" s="32">
        <f>IF(B40&lt;22,"22 Req'd",B40-6.12)</f>
        <v>15.879999999999999</v>
      </c>
      <c r="F40" s="32">
        <f>D40-5.27</f>
        <v>15.030000000000001</v>
      </c>
      <c r="G40" s="49">
        <f>E40*F40/144</f>
        <v>1.657475</v>
      </c>
      <c r="H40" s="5"/>
    </row>
    <row r="41" spans="1:8" ht="19.5" customHeight="1" thickTop="1">
      <c r="A41" s="15" t="s">
        <v>22</v>
      </c>
      <c r="B41" s="21"/>
      <c r="C41" s="17"/>
      <c r="D41" s="22"/>
      <c r="E41" s="39"/>
      <c r="F41" s="39"/>
      <c r="G41" s="34"/>
      <c r="H41" s="5"/>
    </row>
    <row r="42" spans="1:8" ht="19.5" customHeight="1" thickBot="1">
      <c r="A42" s="29" t="s">
        <v>23</v>
      </c>
      <c r="B42" s="26"/>
      <c r="C42" s="19"/>
      <c r="D42" s="27"/>
      <c r="E42" s="42"/>
      <c r="F42" s="42"/>
      <c r="G42" s="36"/>
      <c r="H42" s="5"/>
    </row>
    <row r="43" spans="1:8" ht="21" thickBot="1" thickTop="1">
      <c r="A43" s="56" t="s">
        <v>33</v>
      </c>
      <c r="B43" s="58">
        <v>41.7</v>
      </c>
      <c r="C43" s="24" t="s">
        <v>0</v>
      </c>
      <c r="D43" s="59">
        <v>19.5</v>
      </c>
      <c r="E43" s="32">
        <f>B43/2-5.8</f>
        <v>15.05</v>
      </c>
      <c r="F43" s="32">
        <f>D43-4.5</f>
        <v>15</v>
      </c>
      <c r="G43" s="49">
        <f>E43*F43/144</f>
        <v>1.5677083333333333</v>
      </c>
      <c r="H43" s="7"/>
    </row>
    <row r="44" spans="1:8" ht="18" customHeight="1" thickTop="1">
      <c r="A44" s="15" t="s">
        <v>24</v>
      </c>
      <c r="B44" s="63"/>
      <c r="C44" s="64"/>
      <c r="D44" s="64"/>
      <c r="E44" s="64"/>
      <c r="F44" s="64"/>
      <c r="G44" s="65"/>
      <c r="H44" s="7"/>
    </row>
    <row r="45" spans="1:8" ht="18" customHeight="1" thickBot="1">
      <c r="A45" s="29" t="s">
        <v>25</v>
      </c>
      <c r="B45" s="66"/>
      <c r="C45" s="67"/>
      <c r="D45" s="67"/>
      <c r="E45" s="67"/>
      <c r="F45" s="67"/>
      <c r="G45" s="68"/>
      <c r="H45" s="7"/>
    </row>
    <row r="46" spans="1:10" ht="21" thickBot="1" thickTop="1">
      <c r="A46" s="56" t="s">
        <v>41</v>
      </c>
      <c r="B46" s="62">
        <v>19.1</v>
      </c>
      <c r="C46" s="51" t="s">
        <v>0</v>
      </c>
      <c r="D46" s="61">
        <v>20.6</v>
      </c>
      <c r="E46" s="41">
        <f>B46-4.015748032</f>
        <v>15.084251968</v>
      </c>
      <c r="F46" s="41">
        <f>D46-5.511811024</f>
        <v>15.088188976000001</v>
      </c>
      <c r="G46" s="53">
        <f>E46*F46/144</f>
        <v>1.5805141962137774</v>
      </c>
      <c r="H46" s="2"/>
      <c r="I46" s="13"/>
      <c r="J46" s="13"/>
    </row>
    <row r="47" spans="1:10" ht="21" customHeight="1" thickTop="1">
      <c r="A47" s="15" t="s">
        <v>26</v>
      </c>
      <c r="B47" s="63"/>
      <c r="C47" s="64"/>
      <c r="D47" s="64"/>
      <c r="E47" s="64"/>
      <c r="F47" s="64"/>
      <c r="G47" s="65"/>
      <c r="H47" s="3">
        <f>(B46*D46)/144</f>
        <v>2.7323611111111115</v>
      </c>
      <c r="I47" s="13"/>
      <c r="J47" s="13"/>
    </row>
    <row r="48" spans="1:10" ht="18" thickBot="1">
      <c r="A48" s="29" t="s">
        <v>27</v>
      </c>
      <c r="B48" s="66"/>
      <c r="C48" s="67"/>
      <c r="D48" s="67"/>
      <c r="E48" s="67"/>
      <c r="F48" s="67"/>
      <c r="G48" s="68"/>
      <c r="H48" s="2"/>
      <c r="I48" s="13"/>
      <c r="J48" s="13"/>
    </row>
    <row r="49" spans="2:8" ht="19.5" customHeight="1" thickTop="1">
      <c r="B49" s="28"/>
      <c r="C49" s="54"/>
      <c r="D49" s="28"/>
      <c r="E49" s="28"/>
      <c r="F49" s="28"/>
      <c r="G49" s="28"/>
      <c r="H49" s="5"/>
    </row>
    <row r="50" spans="2:8" ht="19.5" customHeight="1">
      <c r="B50" s="28"/>
      <c r="C50" s="54"/>
      <c r="D50" s="28"/>
      <c r="E50" s="28"/>
      <c r="F50" s="28"/>
      <c r="G50" s="28"/>
      <c r="H50" s="5"/>
    </row>
    <row r="51" spans="2:8" ht="19.5" customHeight="1">
      <c r="B51" s="28"/>
      <c r="C51" s="54"/>
      <c r="D51" s="28"/>
      <c r="E51" s="28"/>
      <c r="F51" s="28"/>
      <c r="G51" s="28"/>
      <c r="H51" s="5"/>
    </row>
    <row r="52" spans="2:8" ht="19.5" customHeight="1">
      <c r="B52" s="28"/>
      <c r="C52" s="54"/>
      <c r="D52" s="28"/>
      <c r="E52" s="28"/>
      <c r="F52" s="28"/>
      <c r="G52" s="28"/>
      <c r="H52" s="5"/>
    </row>
    <row r="53" spans="2:8" ht="23.25">
      <c r="B53" s="28"/>
      <c r="C53" s="54"/>
      <c r="D53" s="28"/>
      <c r="E53" s="28"/>
      <c r="F53" s="28"/>
      <c r="G53" s="28"/>
      <c r="H53" s="5"/>
    </row>
    <row r="54" spans="2:8" ht="23.25">
      <c r="B54" s="28"/>
      <c r="C54" s="54"/>
      <c r="D54" s="28"/>
      <c r="E54" s="28"/>
      <c r="F54" s="28"/>
      <c r="G54" s="28"/>
      <c r="H54" s="5"/>
    </row>
    <row r="55" spans="2:8" ht="23.25">
      <c r="B55" s="28"/>
      <c r="C55" s="54"/>
      <c r="D55" s="28"/>
      <c r="E55" s="28"/>
      <c r="F55" s="28"/>
      <c r="G55" s="28"/>
      <c r="H55" s="5"/>
    </row>
    <row r="56" spans="2:8" ht="23.25">
      <c r="B56" s="28"/>
      <c r="C56" s="54"/>
      <c r="D56" s="28"/>
      <c r="E56" s="28"/>
      <c r="F56" s="28"/>
      <c r="G56" s="28"/>
      <c r="H56" s="5"/>
    </row>
    <row r="57" spans="2:8" ht="23.25">
      <c r="B57" s="28"/>
      <c r="C57" s="54"/>
      <c r="D57" s="28"/>
      <c r="E57" s="28"/>
      <c r="F57" s="28"/>
      <c r="G57" s="28"/>
      <c r="H57" s="5"/>
    </row>
    <row r="58" spans="2:8" ht="23.25">
      <c r="B58" s="28"/>
      <c r="C58" s="54"/>
      <c r="D58" s="28"/>
      <c r="E58" s="28"/>
      <c r="F58" s="28"/>
      <c r="G58" s="28"/>
      <c r="H58" s="5"/>
    </row>
    <row r="59" spans="2:8" ht="23.25">
      <c r="B59" s="28"/>
      <c r="C59" s="54"/>
      <c r="D59" s="28"/>
      <c r="E59" s="28"/>
      <c r="F59" s="28"/>
      <c r="G59" s="28"/>
      <c r="H59" s="5"/>
    </row>
    <row r="60" spans="2:8" ht="23.25">
      <c r="B60" s="28"/>
      <c r="C60" s="54"/>
      <c r="D60" s="28"/>
      <c r="E60" s="28"/>
      <c r="F60" s="28"/>
      <c r="G60" s="28"/>
      <c r="H60" s="5"/>
    </row>
    <row r="61" spans="2:8" ht="23.25">
      <c r="B61" s="28"/>
      <c r="C61" s="54"/>
      <c r="D61" s="28"/>
      <c r="E61" s="28"/>
      <c r="F61" s="28"/>
      <c r="G61" s="28"/>
      <c r="H61" s="5"/>
    </row>
    <row r="62" spans="2:8" ht="23.25">
      <c r="B62" s="28"/>
      <c r="C62" s="54"/>
      <c r="D62" s="28"/>
      <c r="E62" s="28"/>
      <c r="F62" s="28"/>
      <c r="G62" s="28"/>
      <c r="H62" s="5"/>
    </row>
    <row r="63" spans="2:8" ht="23.25">
      <c r="B63" s="28"/>
      <c r="C63" s="54"/>
      <c r="D63" s="28"/>
      <c r="E63" s="28"/>
      <c r="F63" s="28"/>
      <c r="G63" s="28"/>
      <c r="H63" s="5"/>
    </row>
    <row r="64" spans="2:8" ht="23.25">
      <c r="B64" s="28"/>
      <c r="C64" s="54"/>
      <c r="D64" s="28"/>
      <c r="E64" s="28"/>
      <c r="F64" s="28"/>
      <c r="G64" s="28"/>
      <c r="H64" s="5"/>
    </row>
    <row r="65" spans="2:8" ht="23.25">
      <c r="B65" s="28"/>
      <c r="C65" s="54"/>
      <c r="D65" s="28"/>
      <c r="E65" s="28"/>
      <c r="F65" s="28"/>
      <c r="G65" s="28"/>
      <c r="H65" s="5"/>
    </row>
    <row r="66" spans="2:8" ht="23.25">
      <c r="B66" s="28"/>
      <c r="C66" s="54"/>
      <c r="D66" s="28"/>
      <c r="E66" s="28"/>
      <c r="F66" s="28"/>
      <c r="G66" s="28"/>
      <c r="H66" s="5"/>
    </row>
    <row r="67" spans="2:8" ht="23.25">
      <c r="B67" s="28"/>
      <c r="C67" s="54"/>
      <c r="D67" s="28"/>
      <c r="E67" s="28"/>
      <c r="F67" s="28"/>
      <c r="G67" s="28"/>
      <c r="H67" s="5"/>
    </row>
    <row r="68" spans="2:8" ht="23.25">
      <c r="B68" s="28"/>
      <c r="C68" s="54"/>
      <c r="D68" s="28"/>
      <c r="E68" s="28"/>
      <c r="F68" s="28"/>
      <c r="G68" s="28"/>
      <c r="H68" s="5"/>
    </row>
    <row r="69" spans="2:8" ht="23.25">
      <c r="B69" s="28"/>
      <c r="C69" s="54"/>
      <c r="D69" s="28"/>
      <c r="E69" s="28"/>
      <c r="F69" s="28"/>
      <c r="G69" s="28"/>
      <c r="H69" s="5"/>
    </row>
    <row r="70" spans="2:8" ht="23.25">
      <c r="B70" s="28"/>
      <c r="C70" s="54"/>
      <c r="D70" s="28"/>
      <c r="E70" s="28"/>
      <c r="F70" s="28"/>
      <c r="G70" s="28"/>
      <c r="H70" s="5"/>
    </row>
    <row r="71" spans="2:8" ht="23.25">
      <c r="B71" s="28"/>
      <c r="C71" s="54"/>
      <c r="D71" s="28"/>
      <c r="E71" s="28"/>
      <c r="F71" s="28"/>
      <c r="G71" s="28"/>
      <c r="H71" s="5"/>
    </row>
    <row r="72" spans="2:8" ht="23.25">
      <c r="B72" s="28"/>
      <c r="C72" s="54"/>
      <c r="D72" s="28"/>
      <c r="E72" s="28"/>
      <c r="F72" s="28"/>
      <c r="G72" s="28"/>
      <c r="H72" s="5"/>
    </row>
    <row r="73" spans="2:8" ht="23.25">
      <c r="B73" s="28"/>
      <c r="C73" s="54"/>
      <c r="D73" s="28"/>
      <c r="E73" s="28"/>
      <c r="F73" s="28"/>
      <c r="G73" s="28"/>
      <c r="H73" s="5"/>
    </row>
    <row r="74" spans="2:8" ht="23.25">
      <c r="B74" s="28"/>
      <c r="C74" s="54"/>
      <c r="D74" s="28"/>
      <c r="E74" s="28"/>
      <c r="F74" s="28"/>
      <c r="G74" s="28"/>
      <c r="H74" s="5"/>
    </row>
    <row r="75" spans="2:8" ht="23.25">
      <c r="B75" s="28"/>
      <c r="C75" s="54"/>
      <c r="D75" s="28"/>
      <c r="E75" s="28"/>
      <c r="F75" s="28"/>
      <c r="G75" s="28"/>
      <c r="H75" s="5"/>
    </row>
    <row r="76" spans="2:8" ht="23.25">
      <c r="B76" s="28"/>
      <c r="C76" s="54"/>
      <c r="D76" s="28"/>
      <c r="E76" s="28"/>
      <c r="F76" s="28"/>
      <c r="G76" s="28"/>
      <c r="H76" s="5"/>
    </row>
    <row r="77" spans="2:8" ht="23.25">
      <c r="B77" s="28"/>
      <c r="C77" s="54"/>
      <c r="D77" s="28"/>
      <c r="E77" s="28"/>
      <c r="F77" s="28"/>
      <c r="G77" s="28"/>
      <c r="H77" s="5"/>
    </row>
    <row r="78" spans="2:8" ht="23.25">
      <c r="B78" s="28"/>
      <c r="C78" s="54"/>
      <c r="D78" s="28"/>
      <c r="E78" s="28"/>
      <c r="F78" s="28"/>
      <c r="G78" s="28"/>
      <c r="H78" s="5"/>
    </row>
    <row r="79" spans="2:8" ht="23.25">
      <c r="B79" s="28"/>
      <c r="C79" s="54"/>
      <c r="D79" s="28"/>
      <c r="E79" s="28"/>
      <c r="F79" s="28"/>
      <c r="G79" s="28"/>
      <c r="H79" s="5"/>
    </row>
    <row r="80" spans="2:8" ht="23.25">
      <c r="B80" s="28"/>
      <c r="C80" s="54"/>
      <c r="D80" s="28"/>
      <c r="E80" s="28"/>
      <c r="F80" s="28"/>
      <c r="G80" s="28"/>
      <c r="H80" s="5"/>
    </row>
    <row r="81" spans="2:8" ht="23.25">
      <c r="B81" s="28"/>
      <c r="C81" s="54"/>
      <c r="D81" s="28"/>
      <c r="E81" s="28"/>
      <c r="F81" s="28"/>
      <c r="G81" s="28"/>
      <c r="H81" s="5"/>
    </row>
    <row r="82" spans="2:8" ht="23.25">
      <c r="B82" s="28"/>
      <c r="C82" s="54"/>
      <c r="D82" s="28"/>
      <c r="E82" s="28"/>
      <c r="F82" s="28"/>
      <c r="G82" s="28"/>
      <c r="H82" s="5"/>
    </row>
    <row r="83" spans="2:8" ht="23.25">
      <c r="B83" s="28"/>
      <c r="C83" s="54"/>
      <c r="D83" s="28"/>
      <c r="E83" s="28"/>
      <c r="F83" s="28"/>
      <c r="G83" s="28"/>
      <c r="H83" s="5"/>
    </row>
    <row r="84" spans="2:8" ht="23.25">
      <c r="B84" s="28"/>
      <c r="C84" s="54"/>
      <c r="D84" s="28"/>
      <c r="E84" s="28"/>
      <c r="F84" s="28"/>
      <c r="G84" s="28"/>
      <c r="H84" s="5"/>
    </row>
    <row r="85" spans="2:8" ht="23.25">
      <c r="B85" s="28"/>
      <c r="C85" s="54"/>
      <c r="D85" s="28"/>
      <c r="E85" s="28"/>
      <c r="F85" s="28"/>
      <c r="G85" s="28"/>
      <c r="H85" s="5"/>
    </row>
    <row r="86" spans="2:8" ht="23.25">
      <c r="B86" s="28"/>
      <c r="C86" s="54"/>
      <c r="D86" s="28"/>
      <c r="E86" s="28"/>
      <c r="F86" s="28"/>
      <c r="G86" s="28"/>
      <c r="H86" s="5"/>
    </row>
    <row r="87" spans="2:8" ht="23.25">
      <c r="B87" s="28"/>
      <c r="C87" s="54"/>
      <c r="D87" s="28"/>
      <c r="E87" s="28"/>
      <c r="F87" s="28"/>
      <c r="G87" s="28"/>
      <c r="H87" s="5"/>
    </row>
    <row r="88" spans="2:8" ht="23.25">
      <c r="B88" s="28"/>
      <c r="C88" s="54"/>
      <c r="D88" s="28"/>
      <c r="E88" s="28"/>
      <c r="F88" s="28"/>
      <c r="G88" s="28"/>
      <c r="H88" s="5"/>
    </row>
    <row r="89" spans="2:8" ht="23.25">
      <c r="B89" s="28"/>
      <c r="C89" s="54"/>
      <c r="D89" s="28"/>
      <c r="E89" s="28"/>
      <c r="F89" s="28"/>
      <c r="G89" s="28"/>
      <c r="H89" s="5"/>
    </row>
    <row r="90" spans="2:8" ht="23.25">
      <c r="B90" s="28"/>
      <c r="C90" s="54"/>
      <c r="D90" s="28"/>
      <c r="E90" s="28"/>
      <c r="F90" s="28"/>
      <c r="G90" s="28"/>
      <c r="H90" s="5"/>
    </row>
    <row r="91" spans="2:8" ht="23.25">
      <c r="B91" s="28"/>
      <c r="C91" s="54"/>
      <c r="D91" s="28"/>
      <c r="E91" s="28"/>
      <c r="F91" s="28"/>
      <c r="G91" s="28"/>
      <c r="H91" s="5"/>
    </row>
    <row r="92" spans="2:8" ht="23.25">
      <c r="B92" s="28"/>
      <c r="C92" s="54"/>
      <c r="D92" s="28"/>
      <c r="E92" s="28"/>
      <c r="F92" s="28"/>
      <c r="G92" s="28"/>
      <c r="H92" s="5"/>
    </row>
    <row r="93" spans="2:8" ht="23.25">
      <c r="B93" s="28"/>
      <c r="C93" s="54"/>
      <c r="D93" s="28"/>
      <c r="E93" s="28"/>
      <c r="F93" s="28"/>
      <c r="G93" s="28"/>
      <c r="H93" s="5"/>
    </row>
    <row r="94" spans="2:8" ht="23.25">
      <c r="B94" s="28"/>
      <c r="C94" s="54"/>
      <c r="D94" s="28"/>
      <c r="E94" s="28"/>
      <c r="F94" s="28"/>
      <c r="G94" s="28"/>
      <c r="H94" s="5"/>
    </row>
    <row r="95" spans="2:8" ht="23.25">
      <c r="B95" s="28"/>
      <c r="C95" s="54"/>
      <c r="D95" s="28"/>
      <c r="E95" s="28"/>
      <c r="F95" s="28"/>
      <c r="G95" s="28"/>
      <c r="H95" s="5"/>
    </row>
    <row r="96" spans="2:8" ht="23.25">
      <c r="B96" s="28"/>
      <c r="C96" s="54"/>
      <c r="D96" s="28"/>
      <c r="E96" s="28"/>
      <c r="F96" s="28"/>
      <c r="G96" s="28"/>
      <c r="H96" s="5"/>
    </row>
    <row r="97" spans="2:8" ht="23.25">
      <c r="B97" s="28"/>
      <c r="C97" s="54"/>
      <c r="D97" s="28"/>
      <c r="E97" s="28"/>
      <c r="F97" s="28"/>
      <c r="G97" s="28"/>
      <c r="H97" s="5"/>
    </row>
    <row r="98" spans="2:8" ht="23.25">
      <c r="B98" s="28"/>
      <c r="C98" s="54"/>
      <c r="D98" s="28"/>
      <c r="E98" s="28"/>
      <c r="F98" s="28"/>
      <c r="G98" s="28"/>
      <c r="H98" s="5"/>
    </row>
    <row r="99" spans="2:8" ht="23.25">
      <c r="B99" s="28"/>
      <c r="C99" s="54"/>
      <c r="D99" s="28"/>
      <c r="E99" s="28"/>
      <c r="F99" s="28"/>
      <c r="G99" s="28"/>
      <c r="H99" s="5"/>
    </row>
    <row r="100" spans="2:8" ht="23.25">
      <c r="B100" s="28"/>
      <c r="C100" s="54"/>
      <c r="D100" s="28"/>
      <c r="E100" s="28"/>
      <c r="F100" s="28"/>
      <c r="G100" s="28"/>
      <c r="H100" s="5"/>
    </row>
    <row r="101" spans="2:8" ht="23.25">
      <c r="B101" s="28"/>
      <c r="C101" s="54"/>
      <c r="D101" s="28"/>
      <c r="E101" s="28"/>
      <c r="F101" s="28"/>
      <c r="G101" s="28"/>
      <c r="H101" s="5"/>
    </row>
    <row r="102" spans="2:8" ht="23.25">
      <c r="B102" s="28"/>
      <c r="C102" s="54"/>
      <c r="D102" s="28"/>
      <c r="E102" s="28"/>
      <c r="F102" s="28"/>
      <c r="G102" s="28"/>
      <c r="H102" s="5"/>
    </row>
    <row r="103" spans="2:8" ht="23.25">
      <c r="B103" s="28"/>
      <c r="C103" s="54"/>
      <c r="D103" s="28"/>
      <c r="E103" s="28"/>
      <c r="F103" s="28"/>
      <c r="G103" s="28"/>
      <c r="H103" s="5"/>
    </row>
    <row r="104" spans="2:8" ht="23.25">
      <c r="B104" s="28"/>
      <c r="C104" s="54"/>
      <c r="D104" s="28"/>
      <c r="E104" s="28"/>
      <c r="F104" s="28"/>
      <c r="G104" s="28"/>
      <c r="H104" s="5"/>
    </row>
    <row r="105" spans="2:8" ht="23.25">
      <c r="B105" s="28"/>
      <c r="C105" s="54"/>
      <c r="D105" s="28"/>
      <c r="E105" s="28"/>
      <c r="F105" s="28"/>
      <c r="G105" s="28"/>
      <c r="H105" s="5"/>
    </row>
    <row r="106" spans="2:8" ht="23.25">
      <c r="B106" s="28"/>
      <c r="C106" s="54"/>
      <c r="D106" s="28"/>
      <c r="E106" s="28"/>
      <c r="F106" s="28"/>
      <c r="G106" s="28"/>
      <c r="H106" s="5"/>
    </row>
    <row r="107" spans="2:8" ht="23.25">
      <c r="B107" s="28"/>
      <c r="C107" s="54"/>
      <c r="D107" s="28"/>
      <c r="E107" s="28"/>
      <c r="F107" s="28"/>
      <c r="G107" s="28"/>
      <c r="H107" s="5"/>
    </row>
    <row r="108" spans="2:8" ht="23.25">
      <c r="B108" s="28"/>
      <c r="C108" s="54"/>
      <c r="D108" s="28"/>
      <c r="E108" s="28"/>
      <c r="F108" s="28"/>
      <c r="G108" s="28"/>
      <c r="H108" s="5"/>
    </row>
    <row r="109" spans="2:8" ht="23.25">
      <c r="B109" s="28"/>
      <c r="C109" s="54"/>
      <c r="D109" s="28"/>
      <c r="E109" s="28"/>
      <c r="F109" s="28"/>
      <c r="G109" s="28"/>
      <c r="H109" s="5"/>
    </row>
    <row r="110" spans="2:8" ht="23.25">
      <c r="B110" s="28"/>
      <c r="C110" s="54"/>
      <c r="D110" s="28"/>
      <c r="E110" s="28"/>
      <c r="F110" s="28"/>
      <c r="G110" s="28"/>
      <c r="H110" s="5"/>
    </row>
    <row r="111" spans="2:8" ht="23.25">
      <c r="B111" s="28"/>
      <c r="C111" s="54"/>
      <c r="D111" s="28"/>
      <c r="E111" s="28"/>
      <c r="F111" s="28"/>
      <c r="G111" s="28"/>
      <c r="H111" s="5"/>
    </row>
    <row r="112" spans="2:8" ht="23.25">
      <c r="B112" s="28"/>
      <c r="C112" s="54"/>
      <c r="D112" s="28"/>
      <c r="E112" s="28"/>
      <c r="F112" s="28"/>
      <c r="G112" s="28"/>
      <c r="H112" s="5"/>
    </row>
    <row r="113" spans="2:8" ht="23.25">
      <c r="B113" s="28"/>
      <c r="C113" s="54"/>
      <c r="D113" s="28"/>
      <c r="E113" s="28"/>
      <c r="F113" s="28"/>
      <c r="G113" s="28"/>
      <c r="H113" s="5"/>
    </row>
    <row r="114" spans="2:8" ht="23.25">
      <c r="B114" s="28"/>
      <c r="C114" s="54"/>
      <c r="D114" s="28"/>
      <c r="E114" s="28"/>
      <c r="F114" s="28"/>
      <c r="G114" s="28"/>
      <c r="H114" s="5"/>
    </row>
    <row r="115" spans="2:8" ht="23.25">
      <c r="B115" s="28"/>
      <c r="C115" s="54"/>
      <c r="D115" s="28"/>
      <c r="E115" s="28"/>
      <c r="F115" s="28"/>
      <c r="G115" s="28"/>
      <c r="H115" s="5"/>
    </row>
    <row r="116" spans="2:8" ht="23.25">
      <c r="B116" s="28"/>
      <c r="C116" s="54"/>
      <c r="D116" s="28"/>
      <c r="E116" s="28"/>
      <c r="F116" s="28"/>
      <c r="G116" s="28"/>
      <c r="H116" s="5"/>
    </row>
    <row r="117" spans="2:8" ht="23.25">
      <c r="B117" s="28"/>
      <c r="C117" s="54"/>
      <c r="D117" s="28"/>
      <c r="E117" s="28"/>
      <c r="F117" s="28"/>
      <c r="G117" s="28"/>
      <c r="H117" s="5"/>
    </row>
    <row r="118" spans="2:8" ht="23.25">
      <c r="B118" s="28"/>
      <c r="C118" s="54"/>
      <c r="D118" s="28"/>
      <c r="E118" s="28"/>
      <c r="F118" s="28"/>
      <c r="G118" s="28"/>
      <c r="H118" s="5"/>
    </row>
    <row r="119" spans="2:8" ht="23.25">
      <c r="B119" s="28"/>
      <c r="C119" s="54"/>
      <c r="D119" s="28"/>
      <c r="E119" s="28"/>
      <c r="F119" s="28"/>
      <c r="G119" s="28"/>
      <c r="H119" s="5"/>
    </row>
    <row r="120" spans="2:8" ht="23.25">
      <c r="B120" s="28"/>
      <c r="C120" s="54"/>
      <c r="D120" s="28"/>
      <c r="E120" s="28"/>
      <c r="F120" s="28"/>
      <c r="G120" s="28"/>
      <c r="H120" s="5"/>
    </row>
    <row r="121" spans="2:8" ht="23.25">
      <c r="B121" s="28"/>
      <c r="C121" s="54"/>
      <c r="D121" s="28"/>
      <c r="E121" s="28"/>
      <c r="F121" s="28"/>
      <c r="G121" s="28"/>
      <c r="H121" s="5"/>
    </row>
    <row r="122" spans="2:8" ht="23.25">
      <c r="B122" s="28"/>
      <c r="C122" s="54"/>
      <c r="D122" s="28"/>
      <c r="E122" s="28"/>
      <c r="F122" s="28"/>
      <c r="G122" s="28"/>
      <c r="H122" s="5"/>
    </row>
    <row r="123" spans="2:8" ht="23.25">
      <c r="B123" s="28"/>
      <c r="C123" s="54"/>
      <c r="D123" s="28"/>
      <c r="E123" s="28"/>
      <c r="F123" s="28"/>
      <c r="G123" s="28"/>
      <c r="H123" s="5"/>
    </row>
    <row r="124" spans="2:8" ht="23.25">
      <c r="B124" s="28"/>
      <c r="C124" s="54"/>
      <c r="D124" s="28"/>
      <c r="E124" s="28"/>
      <c r="F124" s="28"/>
      <c r="G124" s="28"/>
      <c r="H124" s="5"/>
    </row>
    <row r="125" spans="2:8" ht="23.25">
      <c r="B125" s="28"/>
      <c r="C125" s="54"/>
      <c r="D125" s="28"/>
      <c r="E125" s="28"/>
      <c r="F125" s="28"/>
      <c r="G125" s="28"/>
      <c r="H125" s="5"/>
    </row>
    <row r="126" spans="2:8" ht="23.25">
      <c r="B126" s="28"/>
      <c r="C126" s="54"/>
      <c r="D126" s="28"/>
      <c r="E126" s="28"/>
      <c r="F126" s="28"/>
      <c r="G126" s="28"/>
      <c r="H126" s="5"/>
    </row>
    <row r="127" spans="2:8" ht="23.25">
      <c r="B127" s="28"/>
      <c r="C127" s="54"/>
      <c r="D127" s="28"/>
      <c r="E127" s="28"/>
      <c r="F127" s="28"/>
      <c r="G127" s="28"/>
      <c r="H127" s="5"/>
    </row>
    <row r="128" spans="2:8" ht="23.25">
      <c r="B128" s="28"/>
      <c r="C128" s="54"/>
      <c r="D128" s="28"/>
      <c r="E128" s="28"/>
      <c r="F128" s="28"/>
      <c r="G128" s="28"/>
      <c r="H128" s="5"/>
    </row>
    <row r="129" spans="2:7" ht="23.25">
      <c r="B129" s="28"/>
      <c r="C129" s="54"/>
      <c r="D129" s="28"/>
      <c r="E129" s="28"/>
      <c r="F129" s="28"/>
      <c r="G129" s="28"/>
    </row>
    <row r="130" spans="2:7" ht="23.25">
      <c r="B130" s="28"/>
      <c r="C130" s="54"/>
      <c r="D130" s="28"/>
      <c r="E130" s="28"/>
      <c r="F130" s="28"/>
      <c r="G130" s="28"/>
    </row>
    <row r="131" spans="2:7" ht="23.25">
      <c r="B131" s="28"/>
      <c r="C131" s="54"/>
      <c r="D131" s="28"/>
      <c r="E131" s="28"/>
      <c r="F131" s="28"/>
      <c r="G131" s="28"/>
    </row>
    <row r="132" spans="2:7" ht="23.25">
      <c r="B132" s="28"/>
      <c r="C132" s="54"/>
      <c r="D132" s="28"/>
      <c r="E132" s="28"/>
      <c r="F132" s="28"/>
      <c r="G132" s="28"/>
    </row>
    <row r="133" spans="2:7" ht="23.25">
      <c r="B133" s="28"/>
      <c r="C133" s="54"/>
      <c r="D133" s="28"/>
      <c r="E133" s="28"/>
      <c r="F133" s="28"/>
      <c r="G133" s="28"/>
    </row>
    <row r="134" spans="2:7" ht="23.25">
      <c r="B134" s="28"/>
      <c r="C134" s="54"/>
      <c r="D134" s="28"/>
      <c r="E134" s="28"/>
      <c r="F134" s="28"/>
      <c r="G134" s="28"/>
    </row>
    <row r="135" ht="23.25">
      <c r="C135" s="54"/>
    </row>
    <row r="136" ht="23.25">
      <c r="C136" s="54"/>
    </row>
    <row r="137" ht="23.25">
      <c r="C137" s="54"/>
    </row>
    <row r="138" ht="23.25">
      <c r="C138" s="54"/>
    </row>
    <row r="139" ht="23.25">
      <c r="C139" s="54"/>
    </row>
    <row r="140" ht="23.25">
      <c r="C140" s="54"/>
    </row>
    <row r="141" ht="23.25">
      <c r="C141" s="54"/>
    </row>
    <row r="142" ht="23.25">
      <c r="C142" s="54"/>
    </row>
    <row r="143" ht="23.25">
      <c r="C143" s="54"/>
    </row>
    <row r="144" ht="23.25">
      <c r="C144" s="54"/>
    </row>
    <row r="145" ht="23.25">
      <c r="C145" s="54"/>
    </row>
    <row r="146" ht="23.25">
      <c r="C146" s="54"/>
    </row>
    <row r="147" ht="23.25">
      <c r="C147" s="54"/>
    </row>
    <row r="148" ht="23.25">
      <c r="C148" s="54"/>
    </row>
  </sheetData>
  <sheetProtection password="E0C9" sheet="1"/>
  <mergeCells count="2">
    <mergeCell ref="B44:G45"/>
    <mergeCell ref="B47:G48"/>
  </mergeCells>
  <printOptions horizontalCentered="1" verticalCentered="1"/>
  <pageMargins left="0.7" right="0.7" top="0.75" bottom="0.75" header="0.3" footer="0.3"/>
  <pageSetup fitToWidth="0"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Cadano</dc:creator>
  <cp:keywords/>
  <dc:description/>
  <cp:lastModifiedBy>Jeff Ward</cp:lastModifiedBy>
  <cp:lastPrinted>2015-06-17T14:36:08Z</cp:lastPrinted>
  <dcterms:created xsi:type="dcterms:W3CDTF">2004-11-24T20:23:41Z</dcterms:created>
  <dcterms:modified xsi:type="dcterms:W3CDTF">2017-07-17T02:08:20Z</dcterms:modified>
  <cp:category/>
  <cp:version/>
  <cp:contentType/>
  <cp:contentStatus/>
</cp:coreProperties>
</file>